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6" i="1" l="1"/>
  <c r="C56" i="1"/>
  <c r="G48" i="1"/>
  <c r="C48" i="1"/>
  <c r="G24" i="1"/>
  <c r="C24" i="1"/>
  <c r="G14" i="1"/>
  <c r="C14" i="1"/>
  <c r="D27" i="1" l="1"/>
  <c r="H19" i="1"/>
  <c r="H18" i="1"/>
  <c r="H17" i="1"/>
  <c r="D19" i="1"/>
  <c r="D18" i="1"/>
  <c r="D17" i="1"/>
  <c r="H59" i="1"/>
  <c r="D59" i="1"/>
  <c r="H51" i="1"/>
  <c r="D5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8" i="1" l="1"/>
  <c r="E7" i="1"/>
  <c r="G45" i="1"/>
  <c r="C45" i="1"/>
  <c r="G61" i="1"/>
  <c r="C61" i="1"/>
  <c r="G53" i="1"/>
  <c r="C53" i="1"/>
  <c r="G21" i="1"/>
  <c r="H21" i="1" s="1"/>
  <c r="C21" i="1"/>
  <c r="D21" i="1" s="1"/>
  <c r="I51" i="1" l="1"/>
  <c r="I53" i="1" s="1"/>
  <c r="H53" i="1"/>
  <c r="H45" i="1"/>
  <c r="E51" i="1"/>
  <c r="E53" i="1" s="1"/>
  <c r="D53" i="1"/>
  <c r="D45" i="1"/>
  <c r="C11" i="1"/>
  <c r="C10" i="1"/>
  <c r="E19" i="1"/>
  <c r="I19" i="1"/>
  <c r="E59" i="1"/>
  <c r="E61" i="1" s="1"/>
  <c r="D61" i="1"/>
  <c r="I59" i="1"/>
  <c r="I61" i="1" s="1"/>
  <c r="H61" i="1"/>
  <c r="E42" i="1"/>
  <c r="E33" i="1"/>
  <c r="E43" i="1"/>
  <c r="E35" i="1"/>
  <c r="E30" i="1"/>
  <c r="E39" i="1"/>
  <c r="E28" i="1"/>
  <c r="E32" i="1"/>
  <c r="E37" i="1"/>
  <c r="E41" i="1"/>
  <c r="I29" i="1"/>
  <c r="I33" i="1"/>
  <c r="I28" i="1"/>
  <c r="I37" i="1"/>
  <c r="I41" i="1"/>
  <c r="I32" i="1"/>
  <c r="I43" i="1"/>
  <c r="I39" i="1"/>
  <c r="I35" i="1"/>
  <c r="I30" i="1"/>
  <c r="E18" i="1"/>
  <c r="E27" i="1"/>
  <c r="E29" i="1"/>
  <c r="E31" i="1"/>
  <c r="E34" i="1"/>
  <c r="E36" i="1"/>
  <c r="E38" i="1"/>
  <c r="E40" i="1"/>
  <c r="I27" i="1"/>
  <c r="I42" i="1"/>
  <c r="I40" i="1"/>
  <c r="I38" i="1"/>
  <c r="I36" i="1"/>
  <c r="I34" i="1"/>
  <c r="I31" i="1"/>
  <c r="E17" i="1"/>
  <c r="I18" i="1"/>
  <c r="I17" i="1"/>
  <c r="E10" i="1" l="1"/>
  <c r="E11" i="1"/>
  <c r="E21" i="1"/>
  <c r="I21" i="1"/>
  <c r="E45" i="1"/>
  <c r="I45" i="1"/>
</calcChain>
</file>

<file path=xl/sharedStrings.xml><?xml version="1.0" encoding="utf-8"?>
<sst xmlns="http://schemas.openxmlformats.org/spreadsheetml/2006/main" count="70" uniqueCount="42">
  <si>
    <t>GREENVILLE INDEPENDENT SCHOOL DISTRICT</t>
  </si>
  <si>
    <t>GENERAL, STUDENT NUTRITION AND DEBT SERVICE FUNDS</t>
  </si>
  <si>
    <t>Total</t>
  </si>
  <si>
    <t>Per Student</t>
  </si>
  <si>
    <t>Percent of Total</t>
  </si>
  <si>
    <t>State Revenue Sources</t>
  </si>
  <si>
    <t>Function Code</t>
  </si>
  <si>
    <t>General Fund (199) Expenditure By Function</t>
  </si>
  <si>
    <t>Student Nutrition (240) Expenditure By Function</t>
  </si>
  <si>
    <t>Debt Service Fund (599) Expenditure By Function</t>
  </si>
  <si>
    <t>Debt Service</t>
  </si>
  <si>
    <t>Food Services</t>
  </si>
  <si>
    <t>General Fund (199)                             Revenue By Source</t>
  </si>
  <si>
    <t>General Fund                                                      Totals Per Student</t>
  </si>
  <si>
    <t>Students in Enrollment</t>
  </si>
  <si>
    <t>Students in ADA</t>
  </si>
  <si>
    <t>General Fund Expenditures Per Student</t>
  </si>
  <si>
    <t>All Funds Expenditures Per Student</t>
  </si>
  <si>
    <t>Budget</t>
  </si>
  <si>
    <t>(+/-)</t>
  </si>
  <si>
    <t>Grand Total</t>
  </si>
  <si>
    <t>Instruction</t>
  </si>
  <si>
    <t>Instructional Resources</t>
  </si>
  <si>
    <t>Curriculum &amp; Staff Dev.</t>
  </si>
  <si>
    <t>Instructional Leadership</t>
  </si>
  <si>
    <t>School Leadership</t>
  </si>
  <si>
    <t>Social Work Services</t>
  </si>
  <si>
    <t>Health Services</t>
  </si>
  <si>
    <t>Student Transportatioin</t>
  </si>
  <si>
    <t>Cocurricular Activities</t>
  </si>
  <si>
    <t>Administration</t>
  </si>
  <si>
    <t>Maintenance &amp; Operation</t>
  </si>
  <si>
    <t>Security &amp; Monitoring</t>
  </si>
  <si>
    <t>Technology</t>
  </si>
  <si>
    <t>Community Services</t>
  </si>
  <si>
    <t>Intergovernmental</t>
  </si>
  <si>
    <t>Guidance, Counseling Svcs.</t>
  </si>
  <si>
    <t>Federal Revenue Sources</t>
  </si>
  <si>
    <t>2013-14</t>
  </si>
  <si>
    <t>Local Revenues</t>
  </si>
  <si>
    <t>2014-15</t>
  </si>
  <si>
    <t>ADOPTED 2014-2015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</si>
</sst>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/>
    <xf numFmtId="164" fontId="0" fillId="0" borderId="1" xfId="2" applyNumberFormat="1" applyFont="1" applyBorder="1"/>
    <xf numFmtId="165" fontId="0" fillId="0" borderId="0" xfId="3" applyNumberFormat="1" applyFont="1"/>
    <xf numFmtId="165" fontId="0" fillId="0" borderId="1" xfId="3" applyNumberFormat="1" applyFont="1" applyBorder="1"/>
    <xf numFmtId="164" fontId="2" fillId="2" borderId="2" xfId="2" applyNumberFormat="1" applyFont="1" applyFill="1" applyBorder="1" applyAlignment="1">
      <alignment horizontal="center"/>
    </xf>
    <xf numFmtId="0" fontId="3" fillId="0" borderId="0" xfId="0" applyFont="1" applyFill="1" applyBorder="1"/>
    <xf numFmtId="43" fontId="0" fillId="0" borderId="0" xfId="1" applyFont="1"/>
    <xf numFmtId="164" fontId="2" fillId="2" borderId="5" xfId="4" quotePrefix="1" applyNumberFormat="1" applyFont="1" applyBorder="1" applyAlignment="1">
      <alignment horizontal="center"/>
    </xf>
    <xf numFmtId="165" fontId="2" fillId="2" borderId="5" xfId="4" applyNumberFormat="1" applyFont="1" applyBorder="1" applyAlignment="1">
      <alignment horizontal="center"/>
    </xf>
    <xf numFmtId="164" fontId="2" fillId="2" borderId="6" xfId="4" applyNumberFormat="1" applyFont="1" applyBorder="1" applyAlignment="1">
      <alignment horizontal="center"/>
    </xf>
    <xf numFmtId="165" fontId="2" fillId="2" borderId="6" xfId="4" applyNumberFormat="1" applyFont="1" applyBorder="1" applyAlignment="1">
      <alignment horizontal="center"/>
    </xf>
    <xf numFmtId="166" fontId="0" fillId="0" borderId="0" xfId="1" applyNumberFormat="1" applyFont="1"/>
    <xf numFmtId="164" fontId="2" fillId="0" borderId="0" xfId="0" applyNumberFormat="1" applyFont="1"/>
    <xf numFmtId="164" fontId="0" fillId="0" borderId="0" xfId="2" applyNumberFormat="1" applyFont="1" applyBorder="1"/>
    <xf numFmtId="0" fontId="2" fillId="2" borderId="7" xfId="4" applyFont="1" applyBorder="1" applyAlignment="1">
      <alignment horizontal="center" wrapText="1"/>
    </xf>
    <xf numFmtId="0" fontId="2" fillId="2" borderId="8" xfId="4" applyFont="1" applyBorder="1" applyAlignment="1">
      <alignment horizontal="center" wrapText="1"/>
    </xf>
    <xf numFmtId="0" fontId="2" fillId="2" borderId="9" xfId="4" applyFont="1" applyBorder="1" applyAlignment="1">
      <alignment horizontal="center" wrapText="1"/>
    </xf>
    <xf numFmtId="0" fontId="2" fillId="2" borderId="10" xfId="4" applyFont="1" applyBorder="1" applyAlignment="1">
      <alignment horizontal="center" wrapText="1"/>
    </xf>
    <xf numFmtId="164" fontId="2" fillId="2" borderId="3" xfId="2" quotePrefix="1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/>
    </xf>
    <xf numFmtId="165" fontId="2" fillId="2" borderId="5" xfId="3" applyNumberFormat="1" applyFont="1" applyFill="1" applyBorder="1" applyAlignment="1">
      <alignment horizontal="center" wrapText="1"/>
    </xf>
    <xf numFmtId="165" fontId="2" fillId="2" borderId="6" xfId="3" applyNumberFormat="1" applyFont="1" applyFill="1" applyBorder="1" applyAlignment="1">
      <alignment horizontal="center" wrapText="1"/>
    </xf>
    <xf numFmtId="0" fontId="2" fillId="2" borderId="5" xfId="4" applyFont="1" applyBorder="1" applyAlignment="1">
      <alignment horizontal="center" wrapText="1"/>
    </xf>
    <xf numFmtId="0" fontId="2" fillId="2" borderId="6" xfId="4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5</xdr:row>
      <xdr:rowOff>19050</xdr:rowOff>
    </xdr:from>
    <xdr:to>
      <xdr:col>8</xdr:col>
      <xdr:colOff>247650</xdr:colOff>
      <xdr:row>9</xdr:row>
      <xdr:rowOff>160352</xdr:rowOff>
    </xdr:to>
    <xdr:pic>
      <xdr:nvPicPr>
        <xdr:cNvPr id="3" name="Picture 2" descr="G Logo 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14425"/>
          <a:ext cx="1295400" cy="90330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zoomScaleNormal="100" workbookViewId="0">
      <selection activeCell="A3" sqref="A3:I3"/>
    </sheetView>
  </sheetViews>
  <sheetFormatPr defaultColWidth="9.140625" defaultRowHeight="15" x14ac:dyDescent="0.25"/>
  <cols>
    <col min="1" max="1" width="12.7109375" customWidth="1"/>
    <col min="2" max="2" width="24" customWidth="1"/>
    <col min="3" max="3" width="13.7109375" style="3" customWidth="1"/>
    <col min="4" max="4" width="12.7109375" style="3" customWidth="1"/>
    <col min="5" max="5" width="12.7109375" style="5" customWidth="1"/>
    <col min="6" max="6" width="5.7109375" customWidth="1"/>
    <col min="7" max="7" width="13.7109375" style="3" customWidth="1"/>
    <col min="8" max="8" width="12.7109375" style="3" customWidth="1"/>
    <col min="9" max="9" width="12.7109375" style="5" customWidth="1"/>
    <col min="12" max="12" width="11.5703125" bestFit="1" customWidth="1"/>
  </cols>
  <sheetData>
    <row r="1" spans="1:12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ht="18.75" x14ac:dyDescent="0.3">
      <c r="A2" s="28" t="s">
        <v>41</v>
      </c>
      <c r="B2" s="28"/>
      <c r="C2" s="28"/>
      <c r="D2" s="28"/>
      <c r="E2" s="28"/>
      <c r="F2" s="28"/>
      <c r="G2" s="28"/>
      <c r="H2" s="28"/>
      <c r="I2" s="28"/>
    </row>
    <row r="3" spans="1:12" ht="18.75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5" spans="1:12" x14ac:dyDescent="0.25">
      <c r="A5" s="17" t="s">
        <v>13</v>
      </c>
      <c r="B5" s="18"/>
      <c r="C5" s="10" t="s">
        <v>40</v>
      </c>
      <c r="D5" s="10" t="s">
        <v>38</v>
      </c>
      <c r="E5" s="11"/>
    </row>
    <row r="6" spans="1:12" x14ac:dyDescent="0.25">
      <c r="A6" s="19"/>
      <c r="B6" s="20"/>
      <c r="C6" s="12" t="s">
        <v>18</v>
      </c>
      <c r="D6" s="12" t="s">
        <v>18</v>
      </c>
      <c r="E6" s="13" t="s">
        <v>19</v>
      </c>
    </row>
    <row r="7" spans="1:12" x14ac:dyDescent="0.25">
      <c r="A7" s="8" t="s">
        <v>14</v>
      </c>
      <c r="C7" s="14">
        <v>4904</v>
      </c>
      <c r="D7" s="14">
        <v>4804</v>
      </c>
      <c r="E7" s="9">
        <f>SUM(C7-D7)</f>
        <v>100</v>
      </c>
    </row>
    <row r="8" spans="1:12" x14ac:dyDescent="0.25">
      <c r="A8" s="8" t="s">
        <v>15</v>
      </c>
      <c r="C8" s="14">
        <v>4482</v>
      </c>
      <c r="D8" s="14">
        <v>4386</v>
      </c>
      <c r="E8" s="9">
        <f>SUM(C8-D8)</f>
        <v>96</v>
      </c>
    </row>
    <row r="9" spans="1:12" x14ac:dyDescent="0.25">
      <c r="A9" s="8"/>
    </row>
    <row r="10" spans="1:12" x14ac:dyDescent="0.25">
      <c r="A10" s="8" t="s">
        <v>16</v>
      </c>
      <c r="C10" s="3">
        <f>SUM(C45/C7)</f>
        <v>7455.0354812398045</v>
      </c>
      <c r="D10" s="3">
        <v>7358</v>
      </c>
      <c r="E10" s="3">
        <f>SUM(C10-D10)</f>
        <v>97.03548123980454</v>
      </c>
    </row>
    <row r="11" spans="1:12" x14ac:dyDescent="0.25">
      <c r="A11" s="8" t="s">
        <v>17</v>
      </c>
      <c r="C11" s="3">
        <f>SUM(C45+C53+C61)/C7</f>
        <v>9037.233278955955</v>
      </c>
      <c r="D11" s="3">
        <v>8308</v>
      </c>
      <c r="E11" s="3">
        <f>SUM(C11-D11)</f>
        <v>729.23327895595503</v>
      </c>
    </row>
    <row r="12" spans="1:12" x14ac:dyDescent="0.25">
      <c r="A12" s="8"/>
    </row>
    <row r="14" spans="1:12" s="1" customFormat="1" x14ac:dyDescent="0.25">
      <c r="A14" s="17" t="s">
        <v>12</v>
      </c>
      <c r="B14" s="18"/>
      <c r="C14" s="21" t="str">
        <f>C5</f>
        <v>2014-15</v>
      </c>
      <c r="D14" s="22"/>
      <c r="E14" s="23" t="s">
        <v>4</v>
      </c>
      <c r="G14" s="21" t="str">
        <f>D5</f>
        <v>2013-14</v>
      </c>
      <c r="H14" s="22"/>
      <c r="I14" s="23" t="s">
        <v>4</v>
      </c>
      <c r="L14" s="15"/>
    </row>
    <row r="15" spans="1:12" s="1" customFormat="1" x14ac:dyDescent="0.25">
      <c r="A15" s="19"/>
      <c r="B15" s="20"/>
      <c r="C15" s="7" t="s">
        <v>2</v>
      </c>
      <c r="D15" s="7" t="s">
        <v>3</v>
      </c>
      <c r="E15" s="24"/>
      <c r="G15" s="7" t="s">
        <v>2</v>
      </c>
      <c r="H15" s="7" t="s">
        <v>3</v>
      </c>
      <c r="I15" s="24"/>
    </row>
    <row r="17" spans="1:9" x14ac:dyDescent="0.25">
      <c r="A17" t="s">
        <v>39</v>
      </c>
      <c r="C17" s="3">
        <v>18630998</v>
      </c>
      <c r="D17" s="3">
        <f>SUM(C17/$C$7)</f>
        <v>3799.1431484502446</v>
      </c>
      <c r="E17" s="5">
        <f>SUM(C17/$C$21)</f>
        <v>0.50901879438239461</v>
      </c>
      <c r="G17" s="3">
        <v>17661516</v>
      </c>
      <c r="H17" s="3">
        <f>SUM(G17/$D$7)</f>
        <v>3676.4188176519565</v>
      </c>
      <c r="I17" s="5">
        <f>SUM(G17/$G$21)</f>
        <v>0.51789310782734987</v>
      </c>
    </row>
    <row r="18" spans="1:9" x14ac:dyDescent="0.25">
      <c r="A18" t="s">
        <v>5</v>
      </c>
      <c r="C18" s="3">
        <v>17320790</v>
      </c>
      <c r="D18" s="3">
        <f t="shared" ref="D18:D19" si="0">SUM(C18/$C$7)</f>
        <v>3531.971859706362</v>
      </c>
      <c r="E18" s="5">
        <f>SUM(C18/$C$21)</f>
        <v>0.47322251033200891</v>
      </c>
      <c r="G18" s="3">
        <v>15791112</v>
      </c>
      <c r="H18" s="16">
        <f t="shared" ref="H18:H19" si="1">SUM(G18/$D$7)</f>
        <v>3287.0757701915072</v>
      </c>
      <c r="I18" s="5">
        <f>SUM(G18/$G$21)</f>
        <v>0.4630467775093462</v>
      </c>
    </row>
    <row r="19" spans="1:9" x14ac:dyDescent="0.25">
      <c r="A19" t="s">
        <v>37</v>
      </c>
      <c r="C19" s="4">
        <v>650000</v>
      </c>
      <c r="D19" s="4">
        <f t="shared" si="0"/>
        <v>132.54486133768353</v>
      </c>
      <c r="E19" s="6">
        <f>SUM(C19/$C$21)</f>
        <v>1.775869528559643E-2</v>
      </c>
      <c r="G19" s="4">
        <v>650000</v>
      </c>
      <c r="H19" s="4">
        <f t="shared" si="1"/>
        <v>135.30391340549542</v>
      </c>
      <c r="I19" s="6">
        <f>SUM(G19/$G$21)</f>
        <v>1.9060114663303953E-2</v>
      </c>
    </row>
    <row r="21" spans="1:9" x14ac:dyDescent="0.25">
      <c r="A21" s="27" t="s">
        <v>20</v>
      </c>
      <c r="B21" s="27"/>
      <c r="C21" s="4">
        <f>SUM(C17:C20)</f>
        <v>36601788</v>
      </c>
      <c r="D21" s="4">
        <f>SUM(C21/$C$7)</f>
        <v>7463.6598694942904</v>
      </c>
      <c r="E21" s="6">
        <f>SUM(E17:E20)</f>
        <v>1</v>
      </c>
      <c r="G21" s="4">
        <f>SUM(G17:G20)</f>
        <v>34102628</v>
      </c>
      <c r="H21" s="4">
        <f>SUM(G21/$D$7)</f>
        <v>7098.7985012489589</v>
      </c>
      <c r="I21" s="6">
        <f>SUM(I17:I20)</f>
        <v>1</v>
      </c>
    </row>
    <row r="24" spans="1:9" x14ac:dyDescent="0.25">
      <c r="A24" s="25" t="s">
        <v>6</v>
      </c>
      <c r="B24" s="25" t="s">
        <v>7</v>
      </c>
      <c r="C24" s="21" t="str">
        <f>C5</f>
        <v>2014-15</v>
      </c>
      <c r="D24" s="22"/>
      <c r="E24" s="23" t="s">
        <v>4</v>
      </c>
      <c r="F24" s="1"/>
      <c r="G24" s="21" t="str">
        <f>D5</f>
        <v>2013-14</v>
      </c>
      <c r="H24" s="22"/>
      <c r="I24" s="23" t="s">
        <v>4</v>
      </c>
    </row>
    <row r="25" spans="1:9" x14ac:dyDescent="0.25">
      <c r="A25" s="26"/>
      <c r="B25" s="26"/>
      <c r="C25" s="7" t="s">
        <v>2</v>
      </c>
      <c r="D25" s="7" t="s">
        <v>3</v>
      </c>
      <c r="E25" s="24"/>
      <c r="F25" s="1"/>
      <c r="G25" s="7" t="s">
        <v>2</v>
      </c>
      <c r="H25" s="7" t="s">
        <v>3</v>
      </c>
      <c r="I25" s="24"/>
    </row>
    <row r="27" spans="1:9" x14ac:dyDescent="0.25">
      <c r="A27" s="2">
        <v>11</v>
      </c>
      <c r="B27" t="s">
        <v>21</v>
      </c>
      <c r="C27" s="3">
        <v>20605587</v>
      </c>
      <c r="D27" s="3">
        <f>SUM(C27/$C$7)</f>
        <v>4201.7918026101142</v>
      </c>
      <c r="E27" s="5">
        <f>SUM(C27/$C$45)</f>
        <v>0.56361794832280776</v>
      </c>
      <c r="G27" s="3">
        <v>19560133</v>
      </c>
      <c r="H27" s="3">
        <f>SUM(G27/$D$7)</f>
        <v>4071.6346794338051</v>
      </c>
      <c r="I27" s="5">
        <f>SUM(G27/$G$45)</f>
        <v>0.56955178792038952</v>
      </c>
    </row>
    <row r="28" spans="1:9" x14ac:dyDescent="0.25">
      <c r="A28" s="2">
        <v>12</v>
      </c>
      <c r="B28" t="s">
        <v>22</v>
      </c>
      <c r="C28" s="3">
        <v>265686</v>
      </c>
      <c r="D28" s="3">
        <f t="shared" ref="D28:D43" si="2">SUM(C28/$C$7)</f>
        <v>54.177406199021206</v>
      </c>
      <c r="E28" s="5">
        <f t="shared" ref="E28:E43" si="3">SUM(C28/$C$45)</f>
        <v>7.2672231185694196E-3</v>
      </c>
      <c r="G28" s="3">
        <v>259346</v>
      </c>
      <c r="H28" s="3">
        <f t="shared" ref="H28:H43" si="4">SUM(G28/$D$7)</f>
        <v>53.985428809325562</v>
      </c>
      <c r="I28" s="5">
        <f t="shared" ref="I28:I43" si="5">SUM(G28/$G$45)</f>
        <v>7.5516346432818911E-3</v>
      </c>
    </row>
    <row r="29" spans="1:9" x14ac:dyDescent="0.25">
      <c r="A29" s="2">
        <v>13</v>
      </c>
      <c r="B29" t="s">
        <v>23</v>
      </c>
      <c r="C29" s="3">
        <v>728121</v>
      </c>
      <c r="D29" s="3">
        <f t="shared" si="2"/>
        <v>148.47491843393149</v>
      </c>
      <c r="E29" s="5">
        <f t="shared" si="3"/>
        <v>1.991605791918236E-2</v>
      </c>
      <c r="G29" s="3">
        <v>544181</v>
      </c>
      <c r="H29" s="3">
        <f t="shared" si="4"/>
        <v>113.27664446294754</v>
      </c>
      <c r="I29" s="5">
        <f t="shared" si="5"/>
        <v>1.5845457773845686E-2</v>
      </c>
    </row>
    <row r="30" spans="1:9" x14ac:dyDescent="0.25">
      <c r="A30" s="2">
        <v>21</v>
      </c>
      <c r="B30" t="s">
        <v>24</v>
      </c>
      <c r="C30" s="3">
        <v>509076</v>
      </c>
      <c r="D30" s="3">
        <f t="shared" si="2"/>
        <v>103.80831973898859</v>
      </c>
      <c r="E30" s="5">
        <f t="shared" si="3"/>
        <v>1.3924590969448319E-2</v>
      </c>
      <c r="G30" s="3">
        <v>475342</v>
      </c>
      <c r="H30" s="3">
        <f t="shared" si="4"/>
        <v>98.947127393838471</v>
      </c>
      <c r="I30" s="5">
        <f t="shared" si="5"/>
        <v>1.3841004351742077E-2</v>
      </c>
    </row>
    <row r="31" spans="1:9" x14ac:dyDescent="0.25">
      <c r="A31" s="2">
        <v>23</v>
      </c>
      <c r="B31" t="s">
        <v>25</v>
      </c>
      <c r="C31" s="3">
        <v>2719657</v>
      </c>
      <c r="D31" s="3">
        <f t="shared" si="2"/>
        <v>554.57932300163134</v>
      </c>
      <c r="E31" s="5">
        <f t="shared" si="3"/>
        <v>7.4389897190590221E-2</v>
      </c>
      <c r="G31" s="3">
        <v>2636237</v>
      </c>
      <c r="H31" s="3">
        <f t="shared" si="4"/>
        <v>548.75874271440466</v>
      </c>
      <c r="I31" s="5">
        <f t="shared" si="5"/>
        <v>7.6761926758467547E-2</v>
      </c>
    </row>
    <row r="32" spans="1:9" x14ac:dyDescent="0.25">
      <c r="A32" s="2">
        <v>31</v>
      </c>
      <c r="B32" t="s">
        <v>36</v>
      </c>
      <c r="C32" s="3">
        <v>1054101</v>
      </c>
      <c r="D32" s="3">
        <f t="shared" si="2"/>
        <v>214.94718597063621</v>
      </c>
      <c r="E32" s="5">
        <f t="shared" si="3"/>
        <v>2.8832483294216272E-2</v>
      </c>
      <c r="G32" s="3">
        <v>1022738</v>
      </c>
      <c r="H32" s="3">
        <f t="shared" si="4"/>
        <v>212.89300582847628</v>
      </c>
      <c r="I32" s="5">
        <f t="shared" si="5"/>
        <v>2.9780076468504758E-2</v>
      </c>
    </row>
    <row r="33" spans="1:9" x14ac:dyDescent="0.25">
      <c r="A33" s="2">
        <v>32</v>
      </c>
      <c r="B33" t="s">
        <v>26</v>
      </c>
      <c r="C33" s="3">
        <v>0</v>
      </c>
      <c r="D33" s="3">
        <f t="shared" si="2"/>
        <v>0</v>
      </c>
      <c r="E33" s="5">
        <f t="shared" si="3"/>
        <v>0</v>
      </c>
      <c r="G33" s="3">
        <v>0</v>
      </c>
      <c r="H33" s="3">
        <f t="shared" si="4"/>
        <v>0</v>
      </c>
      <c r="I33" s="5">
        <f t="shared" si="5"/>
        <v>0</v>
      </c>
    </row>
    <row r="34" spans="1:9" x14ac:dyDescent="0.25">
      <c r="A34" s="2">
        <v>33</v>
      </c>
      <c r="B34" t="s">
        <v>27</v>
      </c>
      <c r="C34" s="3">
        <v>316626</v>
      </c>
      <c r="D34" s="3">
        <f t="shared" si="2"/>
        <v>64.564845024469818</v>
      </c>
      <c r="E34" s="5">
        <f t="shared" si="3"/>
        <v>8.6605684422218759E-3</v>
      </c>
      <c r="G34" s="3">
        <v>309081</v>
      </c>
      <c r="H34" s="3">
        <f t="shared" si="4"/>
        <v>64.338259783513735</v>
      </c>
      <c r="I34" s="5">
        <f t="shared" si="5"/>
        <v>8.9998179543166659E-3</v>
      </c>
    </row>
    <row r="35" spans="1:9" x14ac:dyDescent="0.25">
      <c r="A35" s="2">
        <v>34</v>
      </c>
      <c r="B35" t="s">
        <v>28</v>
      </c>
      <c r="C35" s="3">
        <v>1093398</v>
      </c>
      <c r="D35" s="3">
        <f t="shared" si="2"/>
        <v>222.96044045676999</v>
      </c>
      <c r="E35" s="5">
        <f t="shared" si="3"/>
        <v>2.9907361409323662E-2</v>
      </c>
      <c r="G35" s="3">
        <v>931775</v>
      </c>
      <c r="H35" s="3">
        <f t="shared" si="4"/>
        <v>193.95815986677769</v>
      </c>
      <c r="I35" s="5">
        <f t="shared" si="5"/>
        <v>2.7131416600772652E-2</v>
      </c>
    </row>
    <row r="36" spans="1:9" x14ac:dyDescent="0.25">
      <c r="A36" s="2">
        <v>36</v>
      </c>
      <c r="B36" t="s">
        <v>29</v>
      </c>
      <c r="C36" s="3">
        <v>1336331</v>
      </c>
      <c r="D36" s="3">
        <f t="shared" si="2"/>
        <v>272.49816476345842</v>
      </c>
      <c r="E36" s="5">
        <f t="shared" si="3"/>
        <v>3.6552229087196887E-2</v>
      </c>
      <c r="G36" s="3">
        <v>1196519</v>
      </c>
      <c r="H36" s="3">
        <f t="shared" si="4"/>
        <v>249.0672356369692</v>
      </c>
      <c r="I36" s="5">
        <f t="shared" si="5"/>
        <v>3.4840230162582052E-2</v>
      </c>
    </row>
    <row r="37" spans="1:9" x14ac:dyDescent="0.25">
      <c r="A37" s="2">
        <v>41</v>
      </c>
      <c r="B37" t="s">
        <v>30</v>
      </c>
      <c r="C37" s="3">
        <v>1848603</v>
      </c>
      <c r="D37" s="3">
        <f t="shared" si="2"/>
        <v>376.95819738988581</v>
      </c>
      <c r="E37" s="5">
        <f t="shared" si="3"/>
        <v>5.0564239209656456E-2</v>
      </c>
      <c r="G37" s="3">
        <v>1686019</v>
      </c>
      <c r="H37" s="3">
        <f t="shared" si="4"/>
        <v>350.96149042464612</v>
      </c>
      <c r="I37" s="5">
        <f t="shared" si="5"/>
        <v>4.9093487039057825E-2</v>
      </c>
    </row>
    <row r="38" spans="1:9" x14ac:dyDescent="0.25">
      <c r="A38" s="2">
        <v>51</v>
      </c>
      <c r="B38" t="s">
        <v>31</v>
      </c>
      <c r="C38" s="3">
        <v>3617215</v>
      </c>
      <c r="D38" s="3">
        <f t="shared" si="2"/>
        <v>737.6050163132137</v>
      </c>
      <c r="E38" s="5">
        <f t="shared" si="3"/>
        <v>9.8940510500500914E-2</v>
      </c>
      <c r="G38" s="3">
        <v>3415952</v>
      </c>
      <c r="H38" s="3">
        <f t="shared" si="4"/>
        <v>711.06411323896748</v>
      </c>
      <c r="I38" s="5">
        <f t="shared" si="5"/>
        <v>9.9465661560186241E-2</v>
      </c>
    </row>
    <row r="39" spans="1:9" x14ac:dyDescent="0.25">
      <c r="A39" s="2">
        <v>52</v>
      </c>
      <c r="B39" t="s">
        <v>32</v>
      </c>
      <c r="C39" s="3">
        <v>374548</v>
      </c>
      <c r="D39" s="3">
        <f t="shared" si="2"/>
        <v>76.376019575856446</v>
      </c>
      <c r="E39" s="5">
        <f t="shared" si="3"/>
        <v>1.0244890150831956E-2</v>
      </c>
      <c r="G39" s="3">
        <v>317329</v>
      </c>
      <c r="H39" s="3">
        <f t="shared" si="4"/>
        <v>66.055162364696088</v>
      </c>
      <c r="I39" s="5">
        <f t="shared" si="5"/>
        <v>9.2399831488359143E-3</v>
      </c>
    </row>
    <row r="40" spans="1:9" x14ac:dyDescent="0.25">
      <c r="A40" s="2">
        <v>53</v>
      </c>
      <c r="B40" t="s">
        <v>33</v>
      </c>
      <c r="C40" s="3">
        <v>1124268</v>
      </c>
      <c r="D40" s="3">
        <f t="shared" si="2"/>
        <v>229.25530179445352</v>
      </c>
      <c r="E40" s="5">
        <f t="shared" si="3"/>
        <v>3.0751738522420469E-2</v>
      </c>
      <c r="G40" s="3">
        <v>1025651</v>
      </c>
      <c r="H40" s="3">
        <f t="shared" si="4"/>
        <v>213.49937552039967</v>
      </c>
      <c r="I40" s="5">
        <f t="shared" si="5"/>
        <v>2.9864897177965786E-2</v>
      </c>
    </row>
    <row r="41" spans="1:9" x14ac:dyDescent="0.25">
      <c r="A41" s="2">
        <v>61</v>
      </c>
      <c r="B41" t="s">
        <v>34</v>
      </c>
      <c r="C41" s="3">
        <v>124249</v>
      </c>
      <c r="D41" s="3">
        <f t="shared" si="2"/>
        <v>25.33625611745514</v>
      </c>
      <c r="E41" s="5">
        <f t="shared" si="3"/>
        <v>3.3985426603552007E-3</v>
      </c>
      <c r="G41" s="3">
        <v>120697</v>
      </c>
      <c r="H41" s="3">
        <f t="shared" si="4"/>
        <v>25.124271440466277</v>
      </c>
      <c r="I41" s="5">
        <f t="shared" si="5"/>
        <v>3.5144542292543336E-3</v>
      </c>
    </row>
    <row r="42" spans="1:9" x14ac:dyDescent="0.25">
      <c r="A42" s="2">
        <v>71</v>
      </c>
      <c r="B42" t="s">
        <v>10</v>
      </c>
      <c r="C42" s="3">
        <v>454028</v>
      </c>
      <c r="D42" s="3">
        <f t="shared" si="2"/>
        <v>92.583197389885811</v>
      </c>
      <c r="E42" s="5">
        <f t="shared" si="3"/>
        <v>1.2418880852125579E-2</v>
      </c>
      <c r="G42" s="3">
        <v>454028</v>
      </c>
      <c r="H42" s="3">
        <f t="shared" si="4"/>
        <v>94.510407993338887</v>
      </c>
      <c r="I42" s="5">
        <f t="shared" si="5"/>
        <v>1.3220383479290177E-2</v>
      </c>
    </row>
    <row r="43" spans="1:9" x14ac:dyDescent="0.25">
      <c r="A43" s="2">
        <v>99</v>
      </c>
      <c r="B43" t="s">
        <v>35</v>
      </c>
      <c r="C43" s="4">
        <v>388000</v>
      </c>
      <c r="D43" s="4">
        <f t="shared" si="2"/>
        <v>79.119086460032619</v>
      </c>
      <c r="E43" s="6">
        <f t="shared" si="3"/>
        <v>1.0612838350552663E-2</v>
      </c>
      <c r="G43" s="4">
        <v>388000</v>
      </c>
      <c r="H43" s="4">
        <f t="shared" si="4"/>
        <v>80.766028309741884</v>
      </c>
      <c r="I43" s="6">
        <f t="shared" si="5"/>
        <v>1.1297780731506843E-2</v>
      </c>
    </row>
    <row r="45" spans="1:9" x14ac:dyDescent="0.25">
      <c r="A45" s="27" t="s">
        <v>20</v>
      </c>
      <c r="B45" s="27"/>
      <c r="C45" s="4">
        <f>SUM(C27:C44)</f>
        <v>36559494</v>
      </c>
      <c r="D45" s="4">
        <f>SUM(C45/$C$7)</f>
        <v>7455.0354812398045</v>
      </c>
      <c r="E45" s="6">
        <f>SUM(E27:E44)</f>
        <v>1</v>
      </c>
      <c r="G45" s="4">
        <f>SUM(G27:G44)</f>
        <v>34343028</v>
      </c>
      <c r="H45" s="4">
        <f>SUM(G45/$D$7)</f>
        <v>7148.8401332223148</v>
      </c>
      <c r="I45" s="6">
        <f>SUM(I27:I44)</f>
        <v>1.0000000000000002</v>
      </c>
    </row>
    <row r="48" spans="1:9" x14ac:dyDescent="0.25">
      <c r="A48" s="25" t="s">
        <v>6</v>
      </c>
      <c r="B48" s="25" t="s">
        <v>8</v>
      </c>
      <c r="C48" s="21" t="str">
        <f>C24</f>
        <v>2014-15</v>
      </c>
      <c r="D48" s="22"/>
      <c r="E48" s="23" t="s">
        <v>4</v>
      </c>
      <c r="F48" s="1"/>
      <c r="G48" s="21" t="str">
        <f>G24</f>
        <v>2013-14</v>
      </c>
      <c r="H48" s="22"/>
      <c r="I48" s="23" t="s">
        <v>4</v>
      </c>
    </row>
    <row r="49" spans="1:9" x14ac:dyDescent="0.25">
      <c r="A49" s="26"/>
      <c r="B49" s="26"/>
      <c r="C49" s="7" t="s">
        <v>2</v>
      </c>
      <c r="D49" s="7" t="s">
        <v>3</v>
      </c>
      <c r="E49" s="24"/>
      <c r="F49" s="1"/>
      <c r="G49" s="7" t="s">
        <v>2</v>
      </c>
      <c r="H49" s="7" t="s">
        <v>3</v>
      </c>
      <c r="I49" s="24"/>
    </row>
    <row r="51" spans="1:9" x14ac:dyDescent="0.25">
      <c r="A51" s="2">
        <v>35</v>
      </c>
      <c r="B51" t="s">
        <v>11</v>
      </c>
      <c r="C51" s="4">
        <v>2379133</v>
      </c>
      <c r="D51" s="4">
        <f>SUM(C51/C7)</f>
        <v>485.14131321370309</v>
      </c>
      <c r="E51" s="6">
        <f>SUM(C51/$C$53)</f>
        <v>1</v>
      </c>
      <c r="G51" s="4">
        <v>2287959</v>
      </c>
      <c r="H51" s="4">
        <f>SUM(G51/D7)</f>
        <v>476.26124063280599</v>
      </c>
      <c r="I51" s="6">
        <f>SUM(G51/$G$53)</f>
        <v>1</v>
      </c>
    </row>
    <row r="53" spans="1:9" x14ac:dyDescent="0.25">
      <c r="A53" s="27" t="s">
        <v>20</v>
      </c>
      <c r="B53" s="27"/>
      <c r="C53" s="4">
        <f>SUM(C51:C52)</f>
        <v>2379133</v>
      </c>
      <c r="D53" s="4">
        <f>SUM(C53/C7)</f>
        <v>485.14131321370309</v>
      </c>
      <c r="E53" s="6">
        <f>SUM(E51:E52)</f>
        <v>1</v>
      </c>
      <c r="G53" s="4">
        <f>SUM(G51:G52)</f>
        <v>2287959</v>
      </c>
      <c r="H53" s="4">
        <f>SUM(G53/D7)</f>
        <v>476.26124063280599</v>
      </c>
      <c r="I53" s="6">
        <f>SUM(I51:I52)</f>
        <v>1</v>
      </c>
    </row>
    <row r="56" spans="1:9" x14ac:dyDescent="0.25">
      <c r="A56" s="25" t="s">
        <v>6</v>
      </c>
      <c r="B56" s="25" t="s">
        <v>9</v>
      </c>
      <c r="C56" s="21" t="str">
        <f>C48</f>
        <v>2014-15</v>
      </c>
      <c r="D56" s="22"/>
      <c r="E56" s="23" t="s">
        <v>4</v>
      </c>
      <c r="F56" s="1"/>
      <c r="G56" s="21" t="str">
        <f>G48</f>
        <v>2013-14</v>
      </c>
      <c r="H56" s="22"/>
      <c r="I56" s="23" t="s">
        <v>4</v>
      </c>
    </row>
    <row r="57" spans="1:9" x14ac:dyDescent="0.25">
      <c r="A57" s="26"/>
      <c r="B57" s="26"/>
      <c r="C57" s="7" t="s">
        <v>2</v>
      </c>
      <c r="D57" s="7" t="s">
        <v>3</v>
      </c>
      <c r="E57" s="24"/>
      <c r="F57" s="1"/>
      <c r="G57" s="7" t="s">
        <v>2</v>
      </c>
      <c r="H57" s="7" t="s">
        <v>3</v>
      </c>
      <c r="I57" s="24"/>
    </row>
    <row r="59" spans="1:9" x14ac:dyDescent="0.25">
      <c r="A59" s="2">
        <v>71</v>
      </c>
      <c r="B59" t="s">
        <v>10</v>
      </c>
      <c r="C59" s="4">
        <v>5379965</v>
      </c>
      <c r="D59" s="4">
        <f>SUM(C59/C7)</f>
        <v>1097.0564845024469</v>
      </c>
      <c r="E59" s="6">
        <f>SUM(C59/$C$61)</f>
        <v>1</v>
      </c>
      <c r="G59" s="4">
        <v>2029331</v>
      </c>
      <c r="H59" s="4">
        <f>SUM(G59/D7)</f>
        <v>422.4252706078268</v>
      </c>
      <c r="I59" s="6">
        <f>SUM(G59/$G$61)</f>
        <v>1</v>
      </c>
    </row>
    <row r="61" spans="1:9" x14ac:dyDescent="0.25">
      <c r="A61" s="27" t="s">
        <v>20</v>
      </c>
      <c r="B61" s="27"/>
      <c r="C61" s="4">
        <f>SUM(C59:C60)</f>
        <v>5379965</v>
      </c>
      <c r="D61" s="4">
        <f>SUM(C61/C7)</f>
        <v>1097.0564845024469</v>
      </c>
      <c r="E61" s="6">
        <f>SUM(E59:E60)</f>
        <v>1</v>
      </c>
      <c r="G61" s="4">
        <f>SUM(G59:G60)</f>
        <v>2029331</v>
      </c>
      <c r="H61" s="4">
        <f>SUM(G61/D7)</f>
        <v>422.4252706078268</v>
      </c>
      <c r="I61" s="6">
        <f>SUM(I59:I60)</f>
        <v>1</v>
      </c>
    </row>
  </sheetData>
  <mergeCells count="31">
    <mergeCell ref="A61:B61"/>
    <mergeCell ref="A21:B21"/>
    <mergeCell ref="A5:B6"/>
    <mergeCell ref="A1:I1"/>
    <mergeCell ref="A2:I2"/>
    <mergeCell ref="A3:I3"/>
    <mergeCell ref="A45:B45"/>
    <mergeCell ref="A53:B53"/>
    <mergeCell ref="A56:A57"/>
    <mergeCell ref="B56:B57"/>
    <mergeCell ref="C56:D56"/>
    <mergeCell ref="E56:E57"/>
    <mergeCell ref="G56:H56"/>
    <mergeCell ref="I56:I57"/>
    <mergeCell ref="A48:A49"/>
    <mergeCell ref="B48:B49"/>
    <mergeCell ref="C48:D48"/>
    <mergeCell ref="E48:E49"/>
    <mergeCell ref="G48:H48"/>
    <mergeCell ref="I48:I49"/>
    <mergeCell ref="I14:I15"/>
    <mergeCell ref="I24:I25"/>
    <mergeCell ref="A14:B15"/>
    <mergeCell ref="C14:D14"/>
    <mergeCell ref="E14:E15"/>
    <mergeCell ref="G14:H14"/>
    <mergeCell ref="A24:A25"/>
    <mergeCell ref="B24:B25"/>
    <mergeCell ref="C24:D24"/>
    <mergeCell ref="E24:E25"/>
    <mergeCell ref="G24:H24"/>
  </mergeCells>
  <pageMargins left="0.7" right="0.7" top="0.75" bottom="0.75" header="0.3" footer="0.3"/>
  <pageSetup scale="75" orientation="portrait" r:id="rId1"/>
  <ignoredErrors>
    <ignoredError sqref="E17:E21 I17:I21 E33:E45 I34:I45 E52:I52 I27:I32 E27:E32 E51:F51 I51 E54:I55 E53:G53 I53 E60:I60 E59:F59 I59 I61 E57:I58 E56:F56 H56:I56" evalError="1"/>
    <ignoredError sqref="D45 H45 D53 H53 D61 H61 D21 H21" formula="1"/>
    <ignoredError sqref="E61:G61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2014-08-20T19:51:49Z</dcterms:modified>
</cp:coreProperties>
</file>